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4" yWindow="156" windowWidth="19296" windowHeight="1449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<sst xmlns="http://schemas.openxmlformats.org/spreadsheetml/2006/main" count="23" uniqueCount="15">
  <si>
    <t>Svedberg</t>
  </si>
  <si>
    <t>MW (kD)</t>
  </si>
  <si>
    <t>log S</t>
  </si>
  <si>
    <t>log MW</t>
  </si>
  <si>
    <t>slope</t>
  </si>
  <si>
    <t>S-to-MW</t>
  </si>
  <si>
    <t>intercept</t>
  </si>
  <si>
    <t>Sample</t>
  </si>
  <si>
    <t>R square</t>
  </si>
  <si>
    <t>spliceosome</t>
  </si>
  <si>
    <t>MW-to-S</t>
  </si>
  <si>
    <t>thyroglobulin</t>
  </si>
  <si>
    <t>Instructions: Enter the estimated S value or MW in column H.  Svedberg-to-MW estimations based on Janet Condino,</t>
  </si>
  <si>
    <t xml:space="preserve">                    "The Determination of Molecular Weights by Sedimentation Equilibrium" (Beckman Instruments, Inc.)</t>
  </si>
  <si>
    <t xml:space="preserve">                    http://134.217.3.35/beckman/articles/ds820/ds820.htm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</si>
</sst>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u val="single"/>
      <sz val="10"/>
      <name val="Tms Rmn"/>
      <family val="0"/>
    </font>
    <font>
      <b/>
      <sz val="12"/>
      <name val="Tms Rmn"/>
      <family val="0"/>
    </font>
    <font>
      <b/>
      <u val="single"/>
      <sz val="10"/>
      <name val="Tms Rm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Svedberg versus MW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7025"/>
          <c:w val="0.73425"/>
          <c:h val="0.74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MW (kD)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Sheet1!$A$2:$A$7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Sheet1!$B$2:$B$7</c:f>
              <c:numCache>
                <c:ptCount val="6"/>
                <c:pt idx="0">
                  <c:v>7</c:v>
                </c:pt>
                <c:pt idx="1">
                  <c:v>31</c:v>
                </c:pt>
                <c:pt idx="2">
                  <c:v>50</c:v>
                </c:pt>
                <c:pt idx="3">
                  <c:v>200</c:v>
                </c:pt>
                <c:pt idx="4">
                  <c:v>550</c:v>
                </c:pt>
                <c:pt idx="5">
                  <c:v>1010</c:v>
                </c:pt>
              </c:numCache>
            </c:numRef>
          </c:yVal>
          <c:smooth val="0"/>
        </c:ser>
        <c:axId val="44164801"/>
        <c:axId val="52139778"/>
      </c:scatterChart>
      <c:valAx>
        <c:axId val="4416480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Svedberg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139778"/>
        <c:crosses val="autoZero"/>
        <c:crossBetween val="midCat"/>
        <c:dispUnits/>
      </c:valAx>
      <c:valAx>
        <c:axId val="5213977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MW (x1000)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4164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28575</xdr:rowOff>
    </xdr:from>
    <xdr:to>
      <xdr:col>5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38100" y="1133475"/>
        <a:ext cx="47720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H19" sqref="H19"/>
    </sheetView>
  </sheetViews>
  <sheetFormatPr defaultColWidth="9.00390625" defaultRowHeight="12.75"/>
  <cols>
    <col min="1" max="16384" width="10.625" style="1" customWidth="1"/>
  </cols>
  <sheetData>
    <row r="1" spans="1:9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>
        <f>SLOPE(D2:D7,C2:C7)</f>
        <v>1.4736015544144272</v>
      </c>
      <c r="G1" s="20"/>
      <c r="H1" s="21" t="s">
        <v>5</v>
      </c>
      <c r="I1" s="22"/>
    </row>
    <row r="2" spans="1:9" ht="12">
      <c r="A2" s="5">
        <v>1</v>
      </c>
      <c r="B2" s="6">
        <v>7</v>
      </c>
      <c r="C2" s="6">
        <f>LOG(A2)</f>
        <v>0</v>
      </c>
      <c r="D2" s="6">
        <f>LOG(B2)</f>
        <v>0.8450980400142568</v>
      </c>
      <c r="E2" s="6" t="s">
        <v>6</v>
      </c>
      <c r="F2" s="7">
        <f>INTERCEPT(D2:D7,C2:C7)</f>
        <v>0.8205618466794316</v>
      </c>
      <c r="G2" s="14" t="s">
        <v>7</v>
      </c>
      <c r="H2" s="15" t="s">
        <v>0</v>
      </c>
      <c r="I2" s="23" t="s">
        <v>1</v>
      </c>
    </row>
    <row r="3" spans="1:9" ht="12">
      <c r="A3" s="5">
        <v>3</v>
      </c>
      <c r="B3" s="6">
        <v>31</v>
      </c>
      <c r="C3" s="6">
        <f aca="true" t="shared" si="0" ref="C3:D7">LOG(A3)</f>
        <v>0.4771212547196625</v>
      </c>
      <c r="D3" s="6">
        <f t="shared" si="0"/>
        <v>1.4913616938342726</v>
      </c>
      <c r="E3" s="6" t="s">
        <v>8</v>
      </c>
      <c r="F3" s="7">
        <f>RSQ(D2:D7,C2:C7)</f>
        <v>0.9994516765764659</v>
      </c>
      <c r="G3" s="16" t="s">
        <v>9</v>
      </c>
      <c r="H3" s="17">
        <v>60</v>
      </c>
      <c r="I3" s="7">
        <f>10^(($F$1*(LOG(H3)))+$F$2)</f>
        <v>2759.6137057820315</v>
      </c>
    </row>
    <row r="4" spans="1:9" ht="12">
      <c r="A4" s="5">
        <v>4</v>
      </c>
      <c r="B4" s="6">
        <v>50</v>
      </c>
      <c r="C4" s="6">
        <f t="shared" si="0"/>
        <v>0.6020599913279624</v>
      </c>
      <c r="D4" s="6">
        <f t="shared" si="0"/>
        <v>1.6989700043360187</v>
      </c>
      <c r="E4" s="12"/>
      <c r="F4" s="13"/>
      <c r="G4" s="16"/>
      <c r="H4" s="17"/>
      <c r="I4" s="7" t="e">
        <f>10^(($F$1*(LOG(H4)))+$F$2)</f>
        <v>#NUM!</v>
      </c>
    </row>
    <row r="5" spans="1:9" ht="12">
      <c r="A5" s="5">
        <v>10</v>
      </c>
      <c r="B5" s="6">
        <v>200</v>
      </c>
      <c r="C5" s="6">
        <f t="shared" si="0"/>
        <v>1</v>
      </c>
      <c r="D5" s="6">
        <f t="shared" si="0"/>
        <v>2.301029995663981</v>
      </c>
      <c r="E5" s="6" t="s">
        <v>4</v>
      </c>
      <c r="F5" s="7">
        <f>SLOPE(C2:C7,D2:D7)</f>
        <v>0.6782373929929949</v>
      </c>
      <c r="G5" s="16"/>
      <c r="H5" s="17"/>
      <c r="I5" s="7" t="e">
        <f>10^(($F$1*(LOG(H5)))+$F$2)</f>
        <v>#NUM!</v>
      </c>
    </row>
    <row r="6" spans="1:9" ht="12">
      <c r="A6" s="5">
        <v>20</v>
      </c>
      <c r="B6" s="6">
        <v>550</v>
      </c>
      <c r="C6" s="6">
        <f t="shared" si="0"/>
        <v>1.301029995663981</v>
      </c>
      <c r="D6" s="6">
        <f t="shared" si="0"/>
        <v>2.7403626894942437</v>
      </c>
      <c r="E6" s="6" t="s">
        <v>6</v>
      </c>
      <c r="F6" s="7">
        <f>INTERCEPT(C2:C7,D2:D7)</f>
        <v>-0.5560918294840943</v>
      </c>
      <c r="G6" s="16"/>
      <c r="H6" s="17"/>
      <c r="I6" s="7" t="e">
        <f>10^(($F$1*(LOG(H6)))+$F$2)</f>
        <v>#NUM!</v>
      </c>
    </row>
    <row r="7" spans="1:9" ht="12.75" thickBot="1">
      <c r="A7" s="8">
        <v>30</v>
      </c>
      <c r="B7" s="9">
        <v>1010</v>
      </c>
      <c r="C7" s="9">
        <f t="shared" si="0"/>
        <v>1.4771212547196624</v>
      </c>
      <c r="D7" s="9">
        <f t="shared" si="0"/>
        <v>3.004321373782642</v>
      </c>
      <c r="E7" s="9" t="s">
        <v>8</v>
      </c>
      <c r="F7" s="10">
        <f>RSQ(C2:C7,D2:D7)</f>
        <v>0.9994516765764659</v>
      </c>
      <c r="G7" s="18"/>
      <c r="H7" s="19"/>
      <c r="I7" s="10" t="e">
        <f>10^(($F$1*(LOG(H7)))+$F$2)</f>
        <v>#NUM!</v>
      </c>
    </row>
    <row r="8" spans="7:9" ht="14.25">
      <c r="G8" s="20"/>
      <c r="H8" s="21" t="s">
        <v>10</v>
      </c>
      <c r="I8" s="22"/>
    </row>
    <row r="9" spans="7:9" ht="12">
      <c r="G9" s="14" t="s">
        <v>7</v>
      </c>
      <c r="H9" s="15" t="s">
        <v>1</v>
      </c>
      <c r="I9" s="23" t="s">
        <v>0</v>
      </c>
    </row>
    <row r="10" spans="7:9" ht="12">
      <c r="G10" s="16" t="s">
        <v>11</v>
      </c>
      <c r="H10" s="17">
        <v>669</v>
      </c>
      <c r="I10" s="7">
        <f>10^(($F$5*(LOG(H10)))+$F$6)</f>
        <v>22.920168956877653</v>
      </c>
    </row>
    <row r="11" spans="7:9" ht="12">
      <c r="G11" s="16"/>
      <c r="H11" s="17"/>
      <c r="I11" s="7" t="e">
        <f>10^(($F$5*(LOG(H11)))+$F$6)</f>
        <v>#NUM!</v>
      </c>
    </row>
    <row r="12" spans="7:9" ht="12">
      <c r="G12" s="16"/>
      <c r="H12" s="17"/>
      <c r="I12" s="7" t="e">
        <f>10^(($F$5*(LOG(H12)))+$F$6)</f>
        <v>#NUM!</v>
      </c>
    </row>
    <row r="13" spans="7:9" ht="12">
      <c r="G13" s="16"/>
      <c r="H13" s="17"/>
      <c r="I13" s="7" t="e">
        <f>10^(($F$5*(LOG(H13)))+$F$6)</f>
        <v>#NUM!</v>
      </c>
    </row>
    <row r="14" spans="7:9" ht="12.75" thickBot="1">
      <c r="G14" s="18"/>
      <c r="H14" s="19"/>
      <c r="I14" s="10" t="e">
        <f>10^(($F$5*(LOG(H14)))+$F$6)</f>
        <v>#NUM!</v>
      </c>
    </row>
    <row r="33" ht="14.25">
      <c r="A33" s="11" t="s">
        <v>12</v>
      </c>
    </row>
    <row r="34" ht="14.25">
      <c r="A34" s="11" t="s">
        <v>13</v>
      </c>
    </row>
    <row r="35" ht="14.25">
      <c r="A35" s="11" t="s">
        <v>14</v>
      </c>
    </row>
  </sheetData>
  <printOptions gridLines="1"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Dean Tantin</cp:lastModifiedBy>
  <cp:lastPrinted>1999-10-02T20:06:01Z</cp:lastPrinted>
  <dcterms:created xsi:type="dcterms:W3CDTF">1999-10-02T20:06:47Z</dcterms:created>
  <dcterms:modified xsi:type="dcterms:W3CDTF">2001-09-10T00:01:23Z</dcterms:modified>
  <cp:category/>
  <cp:version/>
  <cp:contentType/>
  <cp:contentStatus/>
</cp:coreProperties>
</file>